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РНЦ!$A$1:$W$44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Q30" i="60" l="1"/>
  <c r="P30" i="60"/>
  <c r="O30" i="60"/>
  <c r="N30" i="60"/>
  <c r="M30" i="60"/>
  <c r="L30" i="60"/>
  <c r="K30" i="60"/>
  <c r="J30" i="60"/>
  <c r="I30" i="60"/>
  <c r="H29" i="60"/>
  <c r="H27" i="60"/>
  <c r="H25" i="60"/>
  <c r="H23" i="60"/>
  <c r="H21" i="60"/>
  <c r="H19" i="60"/>
  <c r="H30" i="60" l="1"/>
  <c r="H31" i="60" s="1"/>
  <c r="P31" i="60"/>
  <c r="Q31" i="60"/>
  <c r="O31" i="60"/>
  <c r="N31" i="60"/>
  <c r="L31" i="60"/>
  <c r="K31" i="60"/>
  <c r="J31" i="60"/>
  <c r="I31" i="60"/>
  <c r="M31" i="60"/>
  <c r="H34" i="60" l="1"/>
  <c r="H35" i="60" s="1"/>
  <c r="H33" i="60"/>
  <c r="E30" i="60"/>
  <c r="F30" i="60"/>
  <c r="U30" i="60" l="1"/>
  <c r="U31" i="60" l="1"/>
  <c r="V30" i="60" l="1"/>
  <c r="V31" i="60" s="1"/>
  <c r="T30" i="60"/>
  <c r="T31" i="60" s="1"/>
  <c r="D30" i="60" l="1"/>
  <c r="D31" i="60" s="1"/>
  <c r="F31" i="60" l="1"/>
  <c r="H39" i="60" s="1"/>
  <c r="G30" i="60"/>
  <c r="G31" i="60" s="1"/>
  <c r="E31" i="60" l="1"/>
  <c r="H38" i="60" s="1"/>
  <c r="H40" i="60" s="1"/>
  <c r="S30" i="60"/>
  <c r="R30" i="60"/>
  <c r="D40" i="60"/>
  <c r="S31" i="60" l="1"/>
  <c r="R31" i="60"/>
  <c r="H37" i="60"/>
</calcChain>
</file>

<file path=xl/sharedStrings.xml><?xml version="1.0" encoding="utf-8"?>
<sst xmlns="http://schemas.openxmlformats.org/spreadsheetml/2006/main" count="82" uniqueCount="76">
  <si>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</si>
  <si>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</si>
  <si>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</si>
  <si>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</si>
  <si>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</si>
  <si>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</si>
  <si>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</si>
  <si>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</si>
  <si>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</si>
  <si>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</si>
  <si>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</si>
  <si>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</si>
  <si>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</si>
  <si>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</si>
  <si>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</si>
  <si>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</si>
  <si>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</si>
  <si>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</si>
  <si>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</si>
  <si>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</si>
  <si>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</si>
  <si>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</si>
  <si>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</si>
  <si>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</si>
  <si>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</si>
  <si>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</si>
  <si>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</si>
  <si>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</si>
  <si>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</si>
  <si>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</si>
  <si>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</si>
  <si>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</si>
  <si>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</si>
  <si>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</si>
  <si>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</si>
  <si>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</si>
  <si>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</si>
  <si>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</si>
  <si>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</si>
  <si>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</si>
  <si>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1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</si>
  <si>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</si>
  <si>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</si>
  <si>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</si>
  <si>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</si>
  <si>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>Основание: Ведомости объемов  работ № 1, утвержденные Нелюбовым А.В.</t>
  </si>
  <si>
    <t>Инженер по ПСР  ОППР</t>
  </si>
  <si>
    <t>С.Н. Квасникова</t>
  </si>
  <si>
    <t>действующий на основании доверенности № 410 от 12.10.2022</t>
  </si>
  <si>
    <t xml:space="preserve"> Индекс-дефлятор на материалы и ЭММ </t>
  </si>
  <si>
    <t>от 4 кв 2022  3 кв 2023-2,21%</t>
  </si>
  <si>
    <t>2</t>
  </si>
  <si>
    <t xml:space="preserve">1-А </t>
  </si>
  <si>
    <t>2-А</t>
  </si>
  <si>
    <t xml:space="preserve">Выполнение работ по ремонту системы  кондиционирования воздуха на мостовом кране КЦ  на филиале ТЭЦ-9 в г.Ангарске  </t>
  </si>
  <si>
    <t>3</t>
  </si>
  <si>
    <t xml:space="preserve">Выполнение работ по ремонту системы  кондиционирования воздуха на мостовом кране КЦ  на филиале ТЭЦ-9 в г.Ангарске  ( работы  по ГЭСН) </t>
  </si>
  <si>
    <t>3-А</t>
  </si>
  <si>
    <t xml:space="preserve">Выполнение работ по ремонту системы  кондиционирования воздуха в  помещениях ЭЦ   на филиале ТЭЦ-9 в г.Ангарске  </t>
  </si>
  <si>
    <t>Выполнение работ по ремонту системы  кондиционирования воздуха в  помещениях ЭЦ   на филиале ТЭЦ-9 в г.Ангарске   (работы  по ГЭСН)</t>
  </si>
  <si>
    <t>4</t>
  </si>
  <si>
    <t>4-А</t>
  </si>
  <si>
    <t xml:space="preserve">Выполнение работ по ремонту системы  кондиционирования воздуха в  помещениях КЦ   на филиале ТЭЦ-9 в г.Ангарске  </t>
  </si>
  <si>
    <t>5</t>
  </si>
  <si>
    <t>5-А</t>
  </si>
  <si>
    <t xml:space="preserve">Выполнение работ по ремонту системы кондиционирования воздуха  в  помещениях ХЦ  на филиале ТЭЦ-9 в г.Ангарске  </t>
  </si>
  <si>
    <t>Выполнение работ по ремонту системы  кондиционирования воздуха в  помещениях КЦ   на филиале ТЭЦ-9 в г.Ангарске   (Работы по ГЭСН)</t>
  </si>
  <si>
    <t>Выполнение работ по ремонту системы кондиционирования воздуха  в  помещениях ХЦ   на филиале ТЭЦ-9 в г.Ангарске ( работы  по ГЭСН)</t>
  </si>
  <si>
    <t>Выполнение работ по ремонту систем кондиционирования воздуха в  помещениях СДТУ на филиале ТЭЦ-9 в г.Ангарске</t>
  </si>
  <si>
    <t>Выполнение работ по ремонту систем кондиционирования воздуха в  помещениях СДТУ на филиале ТЭЦ-9 в г.Ангарске (Работы  по ГЭСН)</t>
  </si>
  <si>
    <t>6</t>
  </si>
  <si>
    <t>6-А</t>
  </si>
  <si>
    <t>по объекту (работ/услуг):Выполнение работ по ремонту системы кондиционирования воздуха в помещениях  на филиале ТЭЦ-9 в г.Ангарске</t>
  </si>
  <si>
    <t>Составлен в ценах по состоянию на 3кв. 2023г.</t>
  </si>
  <si>
    <t xml:space="preserve">Выполнение работ по ремонту системы кондиционирования воздуха в  помещениях управления на филиале ТЭЦ-9 в г.Ангарске  </t>
  </si>
  <si>
    <t>Выполнение работ по ремонту системы кондиционирования воздуха в помещениях   управления  на филиале ТЭЦ-9 в г.Ангарске  -( работы  по ГЭСН)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</si>
</sst>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165" fontId="11" fillId="0" borderId="0"/>
    <xf numFmtId="0" fontId="14" fillId="0" borderId="0"/>
    <xf numFmtId="0" fontId="15" fillId="0" borderId="0"/>
    <xf numFmtId="0" fontId="12" fillId="0" borderId="0"/>
    <xf numFmtId="164" fontId="17" fillId="0" borderId="0" applyFont="0" applyFill="0" applyBorder="0" applyAlignment="0" applyProtection="0"/>
    <xf numFmtId="0" fontId="3" fillId="0" borderId="0"/>
    <xf numFmtId="0" fontId="17" fillId="0" borderId="0"/>
    <xf numFmtId="0" fontId="2" fillId="0" borderId="0"/>
    <xf numFmtId="164" fontId="17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</cellStyleXfs>
  <cellXfs count="105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8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8" fillId="0" borderId="1" xfId="45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3" fontId="29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2" fillId="0" borderId="0" xfId="0" applyFont="1" applyFill="1" applyAlignment="1">
      <alignment horizontal="left" wrapText="1"/>
    </xf>
    <xf numFmtId="0" fontId="34" fillId="0" borderId="0" xfId="0" applyFont="1" applyFill="1" applyAlignment="1">
      <alignment horizontal="right"/>
    </xf>
    <xf numFmtId="3" fontId="29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/>
    </xf>
    <xf numFmtId="3" fontId="29" fillId="0" borderId="0" xfId="0" applyNumberFormat="1" applyFont="1" applyBorder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left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10" fontId="31" fillId="2" borderId="0" xfId="0" applyNumberFormat="1" applyFont="1" applyFill="1" applyAlignment="1">
      <alignment horizontal="right" vertical="center"/>
    </xf>
    <xf numFmtId="0" fontId="8" fillId="2" borderId="0" xfId="0" applyFont="1" applyFill="1" applyBorder="1" applyAlignment="1">
      <alignment vertical="center" wrapText="1"/>
    </xf>
    <xf numFmtId="9" fontId="8" fillId="2" borderId="0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3" fontId="19" fillId="2" borderId="1" xfId="45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21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right" vertical="center"/>
    </xf>
    <xf numFmtId="3" fontId="6" fillId="2" borderId="1" xfId="45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22" fillId="0" borderId="0" xfId="0" applyFont="1" applyAlignment="1">
      <alignment horizontal="center" vertical="top" wrapText="1"/>
    </xf>
    <xf numFmtId="0" fontId="28" fillId="0" borderId="0" xfId="0" applyFont="1" applyFill="1" applyAlignment="1">
      <alignment horizontal="right" wrapText="1"/>
    </xf>
    <xf numFmtId="0" fontId="33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 wrapText="1"/>
    </xf>
    <xf numFmtId="0" fontId="35" fillId="2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10" fontId="8" fillId="2" borderId="5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29" fillId="0" borderId="2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2:V78"/>
  <sheetViews>
    <sheetView tabSelected="1" view="pageBreakPreview" topLeftCell="A23" zoomScale="80" zoomScaleNormal="75" zoomScaleSheetLayoutView="80" zoomScalePageLayoutView="70" workbookViewId="0">
      <selection activeCell="L30" sqref="L30"/>
    </sheetView>
  </sheetViews>
  <sheetFormatPr defaultColWidth="9.140625" defaultRowHeight="15" outlineLevelCol="1"/>
  <cols>
    <col min="1" max="1" width="4.28515625" style="3" customWidth="1"/>
    <col min="2" max="2" width="34.140625" style="3" customWidth="1"/>
    <col min="3" max="3" width="8.42578125" style="3" customWidth="1"/>
    <col min="4" max="4" width="11.85546875" style="3" hidden="1" customWidth="1" outlineLevel="1"/>
    <col min="5" max="5" width="10.85546875" style="3" hidden="1" customWidth="1" outlineLevel="1"/>
    <col min="6" max="6" width="10" style="5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23" width="13.85546875" style="3" customWidth="1"/>
    <col min="24" max="16384" width="9.140625" style="3"/>
  </cols>
  <sheetData>
    <row r="2" spans="1:22" s="4" customFormat="1" ht="17.649999999999999" customHeight="1">
      <c r="A2" s="31"/>
      <c r="B2" s="32"/>
      <c r="C2" s="33"/>
      <c r="F2" s="34"/>
      <c r="M2" s="47"/>
      <c r="N2" s="48"/>
      <c r="O2" s="86" t="s">
        <v>23</v>
      </c>
      <c r="P2" s="86"/>
      <c r="Q2" s="86"/>
    </row>
    <row r="3" spans="1:22" s="4" customFormat="1" ht="18.75">
      <c r="A3" s="31"/>
      <c r="B3" s="32"/>
      <c r="C3" s="33"/>
      <c r="F3" s="34"/>
      <c r="M3" s="87" t="s">
        <v>37</v>
      </c>
      <c r="N3" s="87"/>
      <c r="O3" s="87"/>
      <c r="P3" s="87"/>
      <c r="Q3" s="87"/>
    </row>
    <row r="4" spans="1:22" s="4" customFormat="1" ht="18.75">
      <c r="A4" s="31"/>
      <c r="B4" s="32"/>
      <c r="C4" s="33"/>
      <c r="F4" s="35"/>
      <c r="G4" s="35"/>
      <c r="M4" s="54"/>
      <c r="N4" s="88" t="s">
        <v>38</v>
      </c>
      <c r="O4" s="88"/>
      <c r="P4" s="88"/>
      <c r="Q4" s="88"/>
    </row>
    <row r="5" spans="1:22" s="4" customFormat="1" ht="18.75">
      <c r="A5" s="31"/>
      <c r="B5" s="32"/>
      <c r="C5" s="33"/>
      <c r="F5" s="35"/>
      <c r="G5" s="35"/>
      <c r="M5" s="54"/>
      <c r="N5" s="91" t="s">
        <v>39</v>
      </c>
      <c r="O5" s="91"/>
      <c r="P5" s="91"/>
      <c r="Q5" s="91"/>
    </row>
    <row r="6" spans="1:22" s="4" customFormat="1" ht="36" customHeight="1">
      <c r="A6" s="31"/>
      <c r="B6" s="32"/>
      <c r="C6" s="33"/>
      <c r="F6" s="35"/>
      <c r="G6" s="35"/>
      <c r="M6" s="79"/>
      <c r="N6" s="49"/>
      <c r="O6" s="49"/>
      <c r="P6" s="49"/>
      <c r="Q6" s="80" t="s">
        <v>48</v>
      </c>
    </row>
    <row r="7" spans="1:22" s="24" customFormat="1" ht="29.25" customHeight="1">
      <c r="A7" s="89" t="s">
        <v>44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</row>
    <row r="8" spans="1:22" s="24" customFormat="1" ht="43.5" customHeight="1">
      <c r="A8" s="90" t="s">
        <v>72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56"/>
    </row>
    <row r="9" spans="1:22" ht="24.2" customHeight="1">
      <c r="A9" s="92" t="s">
        <v>45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57"/>
      <c r="R9" s="57"/>
      <c r="S9" s="57"/>
      <c r="T9" s="57"/>
      <c r="U9" s="57"/>
      <c r="V9" s="57"/>
    </row>
    <row r="10" spans="1:22" s="6" customFormat="1" ht="33.75" customHeight="1">
      <c r="A10" s="58" t="s">
        <v>3</v>
      </c>
      <c r="B10" s="59"/>
      <c r="C10" s="59"/>
      <c r="D10" s="59"/>
      <c r="E10" s="60"/>
      <c r="F10" s="61"/>
      <c r="G10" s="60"/>
      <c r="H10" s="60"/>
      <c r="I10" s="62"/>
      <c r="J10" s="62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s="6" customFormat="1" ht="16.5" customHeight="1">
      <c r="A11" s="82" t="s">
        <v>20</v>
      </c>
      <c r="B11" s="82"/>
      <c r="C11" s="83"/>
      <c r="D11" s="83"/>
      <c r="E11" s="63"/>
      <c r="F11" s="64"/>
      <c r="G11" s="63"/>
      <c r="H11" s="63"/>
      <c r="I11" s="65"/>
      <c r="J11" s="65"/>
      <c r="K11" s="60"/>
      <c r="L11" s="60"/>
      <c r="M11" s="66"/>
      <c r="N11" s="67"/>
      <c r="O11" s="67"/>
      <c r="P11" s="68"/>
      <c r="Q11" s="60"/>
      <c r="R11" s="60"/>
      <c r="S11" s="60"/>
      <c r="T11" s="60"/>
      <c r="U11" s="60"/>
      <c r="V11" s="60"/>
    </row>
    <row r="12" spans="1:22" s="6" customFormat="1" ht="39.75" customHeight="1">
      <c r="A12" s="95" t="s">
        <v>49</v>
      </c>
      <c r="B12" s="95"/>
      <c r="C12" s="96" t="s">
        <v>50</v>
      </c>
      <c r="D12" s="96"/>
      <c r="E12" s="96"/>
      <c r="F12" s="96"/>
      <c r="G12" s="96"/>
      <c r="H12" s="96"/>
      <c r="I12" s="69"/>
      <c r="J12" s="69"/>
      <c r="K12" s="69"/>
      <c r="L12" s="69"/>
      <c r="M12" s="69"/>
      <c r="N12" s="69"/>
      <c r="O12" s="69"/>
      <c r="P12" s="70"/>
      <c r="Q12" s="60"/>
      <c r="R12" s="60"/>
      <c r="S12" s="60"/>
      <c r="T12" s="60"/>
      <c r="U12" s="60"/>
      <c r="V12" s="60"/>
    </row>
    <row r="13" spans="1:22" ht="25.5" customHeight="1">
      <c r="A13" s="93" t="s">
        <v>73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57"/>
      <c r="R13" s="57"/>
      <c r="S13" s="57"/>
      <c r="T13" s="57"/>
      <c r="U13" s="57"/>
      <c r="V13" s="57"/>
    </row>
    <row r="14" spans="1:22" ht="27" customHeight="1">
      <c r="A14" s="94" t="s">
        <v>24</v>
      </c>
      <c r="B14" s="94" t="s">
        <v>0</v>
      </c>
      <c r="C14" s="94" t="s">
        <v>1</v>
      </c>
      <c r="D14" s="94" t="s">
        <v>18</v>
      </c>
      <c r="E14" s="94"/>
      <c r="F14" s="94"/>
      <c r="G14" s="94"/>
      <c r="H14" s="94" t="s">
        <v>29</v>
      </c>
      <c r="I14" s="94"/>
      <c r="J14" s="94"/>
      <c r="K14" s="94"/>
      <c r="L14" s="94"/>
      <c r="M14" s="94"/>
      <c r="N14" s="94"/>
      <c r="O14" s="94"/>
      <c r="P14" s="94"/>
      <c r="Q14" s="94"/>
      <c r="R14" s="94" t="s">
        <v>25</v>
      </c>
      <c r="S14" s="94"/>
      <c r="T14" s="94"/>
      <c r="U14" s="94"/>
      <c r="V14" s="94"/>
    </row>
    <row r="15" spans="1:22" ht="20.25" customHeight="1">
      <c r="A15" s="94"/>
      <c r="B15" s="94"/>
      <c r="C15" s="94"/>
      <c r="D15" s="94" t="s">
        <v>8</v>
      </c>
      <c r="E15" s="94" t="s">
        <v>15</v>
      </c>
      <c r="F15" s="94"/>
      <c r="G15" s="94"/>
      <c r="H15" s="97" t="s">
        <v>36</v>
      </c>
      <c r="I15" s="94" t="s">
        <v>35</v>
      </c>
      <c r="J15" s="94"/>
      <c r="K15" s="94"/>
      <c r="L15" s="94"/>
      <c r="M15" s="94"/>
      <c r="N15" s="94"/>
      <c r="O15" s="94"/>
      <c r="P15" s="94"/>
      <c r="Q15" s="94"/>
      <c r="R15" s="97" t="s">
        <v>8</v>
      </c>
      <c r="S15" s="94" t="s">
        <v>15</v>
      </c>
      <c r="T15" s="94"/>
      <c r="U15" s="94"/>
      <c r="V15" s="94"/>
    </row>
    <row r="16" spans="1:22" ht="30" customHeight="1">
      <c r="A16" s="94"/>
      <c r="B16" s="94"/>
      <c r="C16" s="94"/>
      <c r="D16" s="94"/>
      <c r="E16" s="43" t="s">
        <v>5</v>
      </c>
      <c r="F16" s="43" t="s">
        <v>9</v>
      </c>
      <c r="G16" s="43" t="s">
        <v>21</v>
      </c>
      <c r="H16" s="97"/>
      <c r="I16" s="41" t="s">
        <v>33</v>
      </c>
      <c r="J16" s="41" t="s">
        <v>4</v>
      </c>
      <c r="K16" s="41" t="s">
        <v>34</v>
      </c>
      <c r="L16" s="41" t="s">
        <v>19</v>
      </c>
      <c r="M16" s="42" t="s">
        <v>14</v>
      </c>
      <c r="N16" s="41" t="s">
        <v>6</v>
      </c>
      <c r="O16" s="41" t="s">
        <v>7</v>
      </c>
      <c r="P16" s="41" t="s">
        <v>31</v>
      </c>
      <c r="Q16" s="71" t="s">
        <v>32</v>
      </c>
      <c r="R16" s="97"/>
      <c r="S16" s="43" t="s">
        <v>26</v>
      </c>
      <c r="T16" s="43" t="s">
        <v>19</v>
      </c>
      <c r="U16" s="43" t="s">
        <v>14</v>
      </c>
      <c r="V16" s="72" t="s">
        <v>13</v>
      </c>
    </row>
    <row r="17" spans="1:22" ht="15.75" customHeight="1">
      <c r="A17" s="43">
        <v>1</v>
      </c>
      <c r="B17" s="43">
        <v>2</v>
      </c>
      <c r="C17" s="43">
        <v>3</v>
      </c>
      <c r="D17" s="43">
        <v>4</v>
      </c>
      <c r="E17" s="43">
        <v>5</v>
      </c>
      <c r="F17" s="43">
        <v>6</v>
      </c>
      <c r="G17" s="43">
        <v>7</v>
      </c>
      <c r="H17" s="43">
        <v>4</v>
      </c>
      <c r="I17" s="43">
        <v>5</v>
      </c>
      <c r="J17" s="43">
        <v>6</v>
      </c>
      <c r="K17" s="43">
        <v>7</v>
      </c>
      <c r="L17" s="43">
        <v>8</v>
      </c>
      <c r="M17" s="43">
        <v>9</v>
      </c>
      <c r="N17" s="43">
        <v>10</v>
      </c>
      <c r="O17" s="43">
        <v>11</v>
      </c>
      <c r="P17" s="43">
        <v>12</v>
      </c>
      <c r="Q17" s="43">
        <v>13</v>
      </c>
      <c r="R17" s="43">
        <v>12</v>
      </c>
      <c r="S17" s="43">
        <v>13</v>
      </c>
      <c r="T17" s="43">
        <v>14</v>
      </c>
      <c r="U17" s="43">
        <v>15</v>
      </c>
      <c r="V17" s="43">
        <v>16</v>
      </c>
    </row>
    <row r="18" spans="1:22" s="7" customFormat="1" ht="75.75" customHeight="1">
      <c r="A18" s="73">
        <v>1</v>
      </c>
      <c r="B18" s="78" t="s">
        <v>74</v>
      </c>
      <c r="C18" s="74" t="s">
        <v>40</v>
      </c>
      <c r="D18" s="44"/>
      <c r="E18" s="44"/>
      <c r="F18" s="75"/>
      <c r="G18" s="44"/>
      <c r="H18" s="76">
        <v>72719</v>
      </c>
      <c r="I18" s="44"/>
      <c r="J18" s="44"/>
      <c r="K18" s="44"/>
      <c r="L18" s="44">
        <v>4180</v>
      </c>
      <c r="M18" s="44"/>
      <c r="N18" s="44"/>
      <c r="O18" s="44"/>
      <c r="P18" s="77">
        <v>112</v>
      </c>
      <c r="Q18" s="77"/>
      <c r="R18" s="76"/>
      <c r="S18" s="76"/>
      <c r="T18" s="76"/>
      <c r="U18" s="76"/>
      <c r="V18" s="76"/>
    </row>
    <row r="19" spans="1:22" s="7" customFormat="1" ht="75.75" customHeight="1">
      <c r="A19" s="73">
        <v>2</v>
      </c>
      <c r="B19" s="78" t="s">
        <v>75</v>
      </c>
      <c r="C19" s="74" t="s">
        <v>52</v>
      </c>
      <c r="D19" s="44"/>
      <c r="E19" s="44"/>
      <c r="F19" s="75"/>
      <c r="G19" s="44"/>
      <c r="H19" s="76">
        <f>I19+J19+L19+N19+O19</f>
        <v>45791</v>
      </c>
      <c r="I19" s="44">
        <v>8707</v>
      </c>
      <c r="J19" s="44">
        <v>4027</v>
      </c>
      <c r="K19" s="44">
        <v>1174</v>
      </c>
      <c r="L19" s="44">
        <v>15101</v>
      </c>
      <c r="M19" s="44"/>
      <c r="N19" s="44">
        <v>11841</v>
      </c>
      <c r="O19" s="44">
        <v>6115</v>
      </c>
      <c r="P19" s="77">
        <v>20.8</v>
      </c>
      <c r="Q19" s="77">
        <v>1.97</v>
      </c>
      <c r="R19" s="76"/>
      <c r="S19" s="76"/>
      <c r="T19" s="76"/>
      <c r="U19" s="76"/>
      <c r="V19" s="76"/>
    </row>
    <row r="20" spans="1:22" s="7" customFormat="1" ht="75.75" customHeight="1">
      <c r="A20" s="73">
        <v>3</v>
      </c>
      <c r="B20" s="78" t="s">
        <v>65</v>
      </c>
      <c r="C20" s="74" t="s">
        <v>51</v>
      </c>
      <c r="D20" s="44"/>
      <c r="E20" s="44"/>
      <c r="F20" s="75"/>
      <c r="G20" s="44"/>
      <c r="H20" s="76">
        <v>21851</v>
      </c>
      <c r="I20" s="44"/>
      <c r="J20" s="44"/>
      <c r="K20" s="44"/>
      <c r="L20" s="44">
        <v>764</v>
      </c>
      <c r="M20" s="44"/>
      <c r="N20" s="44"/>
      <c r="O20" s="44"/>
      <c r="P20" s="77">
        <v>42</v>
      </c>
      <c r="Q20" s="77"/>
      <c r="R20" s="76"/>
      <c r="S20" s="76"/>
      <c r="T20" s="76"/>
      <c r="U20" s="76"/>
      <c r="V20" s="76"/>
    </row>
    <row r="21" spans="1:22" s="7" customFormat="1" ht="75.75" customHeight="1">
      <c r="A21" s="73">
        <v>4</v>
      </c>
      <c r="B21" s="78" t="s">
        <v>67</v>
      </c>
      <c r="C21" s="74" t="s">
        <v>53</v>
      </c>
      <c r="D21" s="44"/>
      <c r="E21" s="44"/>
      <c r="F21" s="75"/>
      <c r="G21" s="44"/>
      <c r="H21" s="76">
        <f>I21+J21+L21+N21+O21</f>
        <v>71772</v>
      </c>
      <c r="I21" s="44">
        <v>9046</v>
      </c>
      <c r="J21" s="44">
        <v>10418</v>
      </c>
      <c r="K21" s="44">
        <v>2480</v>
      </c>
      <c r="L21" s="44">
        <v>31443</v>
      </c>
      <c r="M21" s="44"/>
      <c r="N21" s="44">
        <v>13774</v>
      </c>
      <c r="O21" s="44">
        <v>7091</v>
      </c>
      <c r="P21" s="77">
        <v>21.68</v>
      </c>
      <c r="Q21" s="77">
        <v>4.05</v>
      </c>
      <c r="R21" s="76"/>
      <c r="S21" s="76"/>
      <c r="T21" s="76"/>
      <c r="U21" s="76"/>
      <c r="V21" s="76"/>
    </row>
    <row r="22" spans="1:22" s="7" customFormat="1" ht="75.75" customHeight="1">
      <c r="A22" s="73">
        <v>5</v>
      </c>
      <c r="B22" s="78" t="s">
        <v>54</v>
      </c>
      <c r="C22" s="74" t="s">
        <v>55</v>
      </c>
      <c r="D22" s="44"/>
      <c r="E22" s="44"/>
      <c r="F22" s="75"/>
      <c r="G22" s="44"/>
      <c r="H22" s="76">
        <v>5139</v>
      </c>
      <c r="I22" s="44"/>
      <c r="J22" s="44"/>
      <c r="K22" s="44"/>
      <c r="L22" s="44">
        <v>118</v>
      </c>
      <c r="M22" s="44"/>
      <c r="N22" s="44"/>
      <c r="O22" s="44"/>
      <c r="P22" s="77">
        <v>10</v>
      </c>
      <c r="Q22" s="77"/>
      <c r="R22" s="76"/>
      <c r="S22" s="76"/>
      <c r="T22" s="76"/>
      <c r="U22" s="76"/>
      <c r="V22" s="76"/>
    </row>
    <row r="23" spans="1:22" s="7" customFormat="1" ht="75.75" customHeight="1">
      <c r="A23" s="73">
        <v>6</v>
      </c>
      <c r="B23" s="78" t="s">
        <v>56</v>
      </c>
      <c r="C23" s="74" t="s">
        <v>57</v>
      </c>
      <c r="D23" s="44"/>
      <c r="E23" s="44"/>
      <c r="F23" s="75"/>
      <c r="G23" s="44"/>
      <c r="H23" s="76">
        <f>I23+J23+L23+N23+O23</f>
        <v>20358</v>
      </c>
      <c r="I23" s="44">
        <v>3520</v>
      </c>
      <c r="J23" s="44">
        <v>3208</v>
      </c>
      <c r="K23" s="44">
        <v>941</v>
      </c>
      <c r="L23" s="44">
        <v>5672</v>
      </c>
      <c r="M23" s="44"/>
      <c r="N23" s="44">
        <v>5214</v>
      </c>
      <c r="O23" s="44">
        <v>2744</v>
      </c>
      <c r="P23" s="77">
        <v>8.94</v>
      </c>
      <c r="Q23" s="77">
        <v>1.5</v>
      </c>
      <c r="R23" s="76"/>
      <c r="S23" s="76"/>
      <c r="T23" s="76"/>
      <c r="U23" s="76"/>
      <c r="V23" s="76"/>
    </row>
    <row r="24" spans="1:22" s="7" customFormat="1" ht="75.75" customHeight="1">
      <c r="A24" s="73">
        <v>7</v>
      </c>
      <c r="B24" s="78" t="s">
        <v>58</v>
      </c>
      <c r="C24" s="74" t="s">
        <v>60</v>
      </c>
      <c r="D24" s="44"/>
      <c r="E24" s="44"/>
      <c r="F24" s="75"/>
      <c r="G24" s="44"/>
      <c r="H24" s="76">
        <v>7147</v>
      </c>
      <c r="I24" s="44"/>
      <c r="J24" s="44"/>
      <c r="K24" s="44"/>
      <c r="L24" s="44">
        <v>118</v>
      </c>
      <c r="M24" s="44"/>
      <c r="N24" s="44"/>
      <c r="O24" s="44"/>
      <c r="P24" s="77">
        <v>10</v>
      </c>
      <c r="Q24" s="77"/>
      <c r="R24" s="76"/>
      <c r="S24" s="76"/>
      <c r="T24" s="76"/>
      <c r="U24" s="76"/>
      <c r="V24" s="76"/>
    </row>
    <row r="25" spans="1:22" s="7" customFormat="1" ht="75.75" customHeight="1">
      <c r="A25" s="73">
        <v>8</v>
      </c>
      <c r="B25" s="78" t="s">
        <v>59</v>
      </c>
      <c r="C25" s="74" t="s">
        <v>61</v>
      </c>
      <c r="D25" s="44"/>
      <c r="E25" s="44"/>
      <c r="F25" s="75"/>
      <c r="G25" s="44"/>
      <c r="H25" s="76">
        <f>I25+J25+L25+N25+O25</f>
        <v>21702</v>
      </c>
      <c r="I25" s="44">
        <v>3157</v>
      </c>
      <c r="J25" s="44">
        <v>3201</v>
      </c>
      <c r="K25" s="44">
        <v>935</v>
      </c>
      <c r="L25" s="44">
        <v>8096</v>
      </c>
      <c r="M25" s="44"/>
      <c r="N25" s="44">
        <v>4806</v>
      </c>
      <c r="O25" s="44">
        <v>2442</v>
      </c>
      <c r="P25" s="77">
        <v>7.68</v>
      </c>
      <c r="Q25" s="77">
        <v>1.5</v>
      </c>
      <c r="R25" s="76"/>
      <c r="S25" s="76"/>
      <c r="T25" s="76"/>
      <c r="U25" s="76"/>
      <c r="V25" s="76"/>
    </row>
    <row r="26" spans="1:22" s="7" customFormat="1" ht="75.75" customHeight="1">
      <c r="A26" s="73">
        <v>9</v>
      </c>
      <c r="B26" s="78" t="s">
        <v>62</v>
      </c>
      <c r="C26" s="74" t="s">
        <v>63</v>
      </c>
      <c r="D26" s="44"/>
      <c r="E26" s="44"/>
      <c r="F26" s="75"/>
      <c r="G26" s="44"/>
      <c r="H26" s="76">
        <v>14530</v>
      </c>
      <c r="I26" s="44"/>
      <c r="J26" s="44"/>
      <c r="K26" s="44"/>
      <c r="L26" s="44">
        <v>472</v>
      </c>
      <c r="M26" s="44"/>
      <c r="N26" s="44"/>
      <c r="O26" s="44"/>
      <c r="P26" s="77">
        <v>28</v>
      </c>
      <c r="Q26" s="77"/>
      <c r="R26" s="76"/>
      <c r="S26" s="76"/>
      <c r="T26" s="76"/>
      <c r="U26" s="76"/>
      <c r="V26" s="76"/>
    </row>
    <row r="27" spans="1:22" s="7" customFormat="1" ht="75.75" customHeight="1">
      <c r="A27" s="73">
        <v>10</v>
      </c>
      <c r="B27" s="78" t="s">
        <v>66</v>
      </c>
      <c r="C27" s="74" t="s">
        <v>64</v>
      </c>
      <c r="D27" s="44"/>
      <c r="E27" s="44"/>
      <c r="F27" s="75"/>
      <c r="G27" s="44"/>
      <c r="H27" s="76">
        <f>I27+J27+L27+N27+O27</f>
        <v>27310</v>
      </c>
      <c r="I27" s="44">
        <v>5364</v>
      </c>
      <c r="J27" s="44">
        <v>12</v>
      </c>
      <c r="K27" s="44"/>
      <c r="L27" s="44">
        <v>12324</v>
      </c>
      <c r="M27" s="44"/>
      <c r="N27" s="44">
        <v>6376</v>
      </c>
      <c r="O27" s="44">
        <v>3234</v>
      </c>
      <c r="P27" s="77">
        <v>13</v>
      </c>
      <c r="Q27" s="77"/>
      <c r="R27" s="76"/>
      <c r="S27" s="76"/>
      <c r="T27" s="76"/>
      <c r="U27" s="76"/>
      <c r="V27" s="76"/>
    </row>
    <row r="28" spans="1:22" s="7" customFormat="1" ht="75.75" customHeight="1">
      <c r="A28" s="73">
        <v>11</v>
      </c>
      <c r="B28" s="78" t="s">
        <v>68</v>
      </c>
      <c r="C28" s="74" t="s">
        <v>70</v>
      </c>
      <c r="D28" s="44"/>
      <c r="E28" s="44"/>
      <c r="F28" s="75"/>
      <c r="G28" s="44"/>
      <c r="H28" s="76">
        <v>17994</v>
      </c>
      <c r="I28" s="44"/>
      <c r="J28" s="44"/>
      <c r="K28" s="44"/>
      <c r="L28" s="44">
        <v>923</v>
      </c>
      <c r="M28" s="44"/>
      <c r="N28" s="44"/>
      <c r="O28" s="44"/>
      <c r="P28" s="77">
        <v>34</v>
      </c>
      <c r="Q28" s="77"/>
      <c r="R28" s="76"/>
      <c r="S28" s="76"/>
      <c r="T28" s="76"/>
      <c r="U28" s="76"/>
      <c r="V28" s="76"/>
    </row>
    <row r="29" spans="1:22" s="7" customFormat="1" ht="82.5" customHeight="1">
      <c r="A29" s="73">
        <v>12</v>
      </c>
      <c r="B29" s="78" t="s">
        <v>69</v>
      </c>
      <c r="C29" s="74" t="s">
        <v>71</v>
      </c>
      <c r="D29" s="44"/>
      <c r="E29" s="44"/>
      <c r="F29" s="75"/>
      <c r="G29" s="44"/>
      <c r="H29" s="76">
        <f>I29+J29+L29+N29+O29</f>
        <v>49740</v>
      </c>
      <c r="I29" s="44">
        <v>7708</v>
      </c>
      <c r="J29" s="44">
        <v>4010</v>
      </c>
      <c r="K29" s="44">
        <v>1168</v>
      </c>
      <c r="L29" s="44">
        <v>21876</v>
      </c>
      <c r="M29" s="44"/>
      <c r="N29" s="44">
        <v>10643</v>
      </c>
      <c r="O29" s="44">
        <v>5503</v>
      </c>
      <c r="P29" s="77">
        <v>18.149999999999999</v>
      </c>
      <c r="Q29" s="77">
        <v>1.97</v>
      </c>
      <c r="R29" s="76"/>
      <c r="S29" s="76"/>
      <c r="T29" s="76"/>
      <c r="U29" s="76"/>
      <c r="V29" s="76"/>
    </row>
    <row r="30" spans="1:22" s="7" customFormat="1" ht="24.75" customHeight="1">
      <c r="A30" s="102" t="s">
        <v>36</v>
      </c>
      <c r="B30" s="102"/>
      <c r="C30" s="102"/>
      <c r="D30" s="21">
        <f>SUM(D18:D18)</f>
        <v>0</v>
      </c>
      <c r="E30" s="21">
        <f>SUM(E18:E18)</f>
        <v>0</v>
      </c>
      <c r="F30" s="21">
        <f>SUM(F18:F18)</f>
        <v>0</v>
      </c>
      <c r="G30" s="21">
        <f>SUM(G18:G18)</f>
        <v>0</v>
      </c>
      <c r="H30" s="81">
        <f>SUM(H18:H29)</f>
        <v>376053</v>
      </c>
      <c r="I30" s="21">
        <f t="shared" ref="I30:Q30" si="0">SUM(I18:I29)</f>
        <v>37502</v>
      </c>
      <c r="J30" s="21">
        <f t="shared" si="0"/>
        <v>24876</v>
      </c>
      <c r="K30" s="21">
        <f t="shared" si="0"/>
        <v>6698</v>
      </c>
      <c r="L30" s="21">
        <f t="shared" si="0"/>
        <v>101087</v>
      </c>
      <c r="M30" s="21">
        <f t="shared" si="0"/>
        <v>0</v>
      </c>
      <c r="N30" s="21">
        <f t="shared" si="0"/>
        <v>52654</v>
      </c>
      <c r="O30" s="21">
        <f t="shared" si="0"/>
        <v>27129</v>
      </c>
      <c r="P30" s="21">
        <f t="shared" si="0"/>
        <v>326</v>
      </c>
      <c r="Q30" s="21">
        <f t="shared" si="0"/>
        <v>11</v>
      </c>
      <c r="R30" s="28">
        <f>SUM(R18:R18)</f>
        <v>0</v>
      </c>
      <c r="S30" s="28">
        <f>SUM(S18:S18)</f>
        <v>0</v>
      </c>
      <c r="T30" s="28">
        <f>SUM(T18:T18)</f>
        <v>0</v>
      </c>
      <c r="U30" s="28">
        <f>SUM(U18:U18)</f>
        <v>0</v>
      </c>
      <c r="V30" s="28">
        <f>SUM(V18:V18)</f>
        <v>0</v>
      </c>
    </row>
    <row r="31" spans="1:22" s="7" customFormat="1" ht="28.5" customHeight="1">
      <c r="A31" s="85" t="s">
        <v>16</v>
      </c>
      <c r="B31" s="85"/>
      <c r="C31" s="85"/>
      <c r="D31" s="20" t="e">
        <f>D30+#REF!</f>
        <v>#REF!</v>
      </c>
      <c r="E31" s="20" t="e">
        <f>E30+#REF!</f>
        <v>#REF!</v>
      </c>
      <c r="F31" s="20" t="e">
        <f>F30+#REF!</f>
        <v>#REF!</v>
      </c>
      <c r="G31" s="20" t="e">
        <f>G30+#REF!</f>
        <v>#REF!</v>
      </c>
      <c r="H31" s="20">
        <f>H30</f>
        <v>376053</v>
      </c>
      <c r="I31" s="45">
        <f t="shared" ref="I31:Q31" si="1">I30</f>
        <v>37502</v>
      </c>
      <c r="J31" s="45">
        <f t="shared" si="1"/>
        <v>24876</v>
      </c>
      <c r="K31" s="45">
        <f t="shared" si="1"/>
        <v>6698</v>
      </c>
      <c r="L31" s="45">
        <f t="shared" si="1"/>
        <v>101087</v>
      </c>
      <c r="M31" s="45">
        <f t="shared" si="1"/>
        <v>0</v>
      </c>
      <c r="N31" s="20">
        <f t="shared" si="1"/>
        <v>52654</v>
      </c>
      <c r="O31" s="20">
        <f t="shared" si="1"/>
        <v>27129</v>
      </c>
      <c r="P31" s="53">
        <f t="shared" si="1"/>
        <v>326</v>
      </c>
      <c r="Q31" s="53">
        <f t="shared" si="1"/>
        <v>11</v>
      </c>
      <c r="R31" s="20" t="e">
        <f>R30+#REF!</f>
        <v>#REF!</v>
      </c>
      <c r="S31" s="20" t="e">
        <f>S30+#REF!</f>
        <v>#REF!</v>
      </c>
      <c r="T31" s="20" t="e">
        <f>T30+#REF!</f>
        <v>#REF!</v>
      </c>
      <c r="U31" s="20" t="e">
        <f>U30+#REF!</f>
        <v>#REF!</v>
      </c>
      <c r="V31" s="20" t="e">
        <f>V30+#REF!</f>
        <v>#REF!</v>
      </c>
    </row>
    <row r="32" spans="1:22" s="7" customFormat="1" ht="21" hidden="1" customHeight="1">
      <c r="A32" s="84" t="s">
        <v>27</v>
      </c>
      <c r="B32" s="84"/>
      <c r="C32" s="84"/>
      <c r="D32" s="20"/>
      <c r="E32" s="20"/>
      <c r="F32" s="20"/>
      <c r="G32" s="20"/>
      <c r="H32" s="30"/>
      <c r="I32" s="45"/>
      <c r="J32" s="45"/>
      <c r="K32" s="45"/>
      <c r="L32" s="45"/>
      <c r="M32" s="45"/>
      <c r="N32" s="20"/>
      <c r="O32" s="20"/>
      <c r="P32" s="20"/>
      <c r="Q32" s="20"/>
      <c r="R32" s="15"/>
      <c r="S32" s="15"/>
      <c r="T32" s="15"/>
      <c r="U32" s="15"/>
      <c r="V32" s="15"/>
    </row>
    <row r="33" spans="1:22" s="7" customFormat="1" ht="25.5" customHeight="1">
      <c r="A33" s="104" t="s">
        <v>28</v>
      </c>
      <c r="B33" s="104"/>
      <c r="C33" s="104"/>
      <c r="D33" s="20"/>
      <c r="E33" s="20"/>
      <c r="F33" s="20"/>
      <c r="G33" s="20"/>
      <c r="H33" s="20">
        <f>H31</f>
        <v>376053</v>
      </c>
      <c r="I33" s="45"/>
      <c r="J33" s="45"/>
      <c r="K33" s="45"/>
      <c r="L33" s="45"/>
      <c r="M33" s="45"/>
      <c r="N33" s="20"/>
      <c r="O33" s="20"/>
      <c r="P33" s="20"/>
      <c r="Q33" s="20"/>
      <c r="R33" s="15"/>
      <c r="S33" s="15"/>
      <c r="T33" s="15"/>
      <c r="U33" s="15"/>
      <c r="V33" s="15"/>
    </row>
    <row r="34" spans="1:22" s="7" customFormat="1" ht="24.75" customHeight="1">
      <c r="A34" s="15"/>
      <c r="B34" s="15" t="s">
        <v>43</v>
      </c>
      <c r="C34" s="14"/>
      <c r="D34" s="14"/>
      <c r="E34" s="8"/>
      <c r="F34" s="16"/>
      <c r="G34" s="8"/>
      <c r="H34" s="17">
        <f>H31*0.2</f>
        <v>75210.600000000006</v>
      </c>
      <c r="I34" s="44"/>
      <c r="J34" s="44"/>
      <c r="K34" s="44"/>
      <c r="L34" s="44"/>
      <c r="M34" s="44"/>
      <c r="N34" s="8"/>
      <c r="O34" s="8"/>
      <c r="P34" s="8"/>
      <c r="Q34" s="8"/>
      <c r="R34" s="15"/>
      <c r="S34" s="15"/>
      <c r="T34" s="15"/>
      <c r="U34" s="15"/>
      <c r="V34" s="15"/>
    </row>
    <row r="35" spans="1:22" s="7" customFormat="1" ht="21.75" customHeight="1">
      <c r="A35" s="15"/>
      <c r="B35" s="15" t="s">
        <v>2</v>
      </c>
      <c r="C35" s="14"/>
      <c r="D35" s="14"/>
      <c r="E35" s="8"/>
      <c r="F35" s="16"/>
      <c r="G35" s="8"/>
      <c r="H35" s="17">
        <f>H31+H34</f>
        <v>451263.6</v>
      </c>
      <c r="I35" s="44"/>
      <c r="J35" s="44"/>
      <c r="K35" s="44"/>
      <c r="L35" s="44"/>
      <c r="M35" s="44"/>
      <c r="N35" s="8"/>
      <c r="O35" s="8"/>
      <c r="P35" s="8"/>
      <c r="Q35" s="8"/>
      <c r="R35" s="15"/>
      <c r="S35" s="15"/>
      <c r="T35" s="15"/>
      <c r="U35" s="15"/>
      <c r="V35" s="15"/>
    </row>
    <row r="36" spans="1:22" ht="25.5" hidden="1" customHeight="1">
      <c r="A36" s="103" t="s">
        <v>17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5"/>
      <c r="S36" s="15"/>
      <c r="T36" s="15"/>
      <c r="U36" s="15"/>
      <c r="V36" s="15"/>
    </row>
    <row r="37" spans="1:22" ht="33" hidden="1" customHeight="1">
      <c r="A37" s="37" t="s">
        <v>10</v>
      </c>
      <c r="B37" s="84" t="s">
        <v>11</v>
      </c>
      <c r="C37" s="84"/>
      <c r="D37" s="18"/>
      <c r="E37" s="13"/>
      <c r="F37" s="19"/>
      <c r="G37" s="13"/>
      <c r="H37" s="12" t="e">
        <f>#REF!</f>
        <v>#REF!</v>
      </c>
      <c r="I37" s="13"/>
      <c r="J37" s="13"/>
      <c r="K37" s="13"/>
      <c r="L37" s="13"/>
      <c r="M37" s="13"/>
      <c r="N37" s="13"/>
      <c r="O37" s="13"/>
      <c r="P37" s="13"/>
      <c r="Q37" s="13"/>
      <c r="R37" s="15"/>
      <c r="S37" s="15"/>
      <c r="T37" s="15"/>
      <c r="U37" s="15"/>
      <c r="V37" s="15"/>
    </row>
    <row r="38" spans="1:22" ht="39.75" hidden="1" customHeight="1">
      <c r="A38" s="101" t="s">
        <v>5</v>
      </c>
      <c r="B38" s="101"/>
      <c r="C38" s="101"/>
      <c r="D38" s="101"/>
      <c r="E38" s="101"/>
      <c r="F38" s="101"/>
      <c r="G38" s="11"/>
      <c r="H38" s="12" t="e">
        <f>E31*6.21+16</f>
        <v>#REF!</v>
      </c>
      <c r="I38" s="13"/>
      <c r="J38" s="13"/>
      <c r="K38" s="13"/>
      <c r="L38" s="13"/>
      <c r="M38" s="13"/>
      <c r="N38" s="13"/>
      <c r="O38" s="13"/>
      <c r="P38" s="13"/>
      <c r="Q38" s="13"/>
      <c r="R38" s="15"/>
      <c r="S38" s="15"/>
      <c r="T38" s="15"/>
      <c r="U38" s="15"/>
      <c r="V38" s="15"/>
    </row>
    <row r="39" spans="1:22" ht="44.25" hidden="1" customHeight="1">
      <c r="A39" s="101" t="s">
        <v>12</v>
      </c>
      <c r="B39" s="101"/>
      <c r="C39" s="101"/>
      <c r="D39" s="101"/>
      <c r="E39" s="101"/>
      <c r="F39" s="101"/>
      <c r="G39" s="11"/>
      <c r="H39" s="12" t="e">
        <f>F31*5.19+1</f>
        <v>#REF!</v>
      </c>
      <c r="I39" s="13"/>
      <c r="J39" s="13"/>
      <c r="K39" s="13"/>
      <c r="L39" s="13"/>
      <c r="M39" s="13"/>
      <c r="N39" s="13"/>
      <c r="O39" s="13"/>
      <c r="P39" s="13"/>
      <c r="Q39" s="13"/>
      <c r="R39" s="15"/>
      <c r="S39" s="15"/>
      <c r="T39" s="15"/>
      <c r="U39" s="15"/>
      <c r="V39" s="15"/>
    </row>
    <row r="40" spans="1:22" ht="11.25" hidden="1" customHeight="1">
      <c r="A40" s="15"/>
      <c r="B40" s="18" t="s">
        <v>30</v>
      </c>
      <c r="C40" s="22"/>
      <c r="D40" s="22" t="e">
        <f>D31</f>
        <v>#REF!</v>
      </c>
      <c r="E40" s="22"/>
      <c r="F40" s="23"/>
      <c r="G40" s="22"/>
      <c r="H40" s="22" t="e">
        <f>H31+H38+H39</f>
        <v>#REF!</v>
      </c>
      <c r="I40" s="22"/>
      <c r="J40" s="22"/>
      <c r="K40" s="22"/>
      <c r="L40" s="22"/>
      <c r="M40" s="22"/>
      <c r="N40" s="22"/>
      <c r="O40" s="22"/>
      <c r="P40" s="22"/>
      <c r="Q40" s="22"/>
      <c r="R40" s="29"/>
      <c r="S40" s="29"/>
      <c r="T40" s="29"/>
      <c r="U40" s="29"/>
      <c r="V40" s="29"/>
    </row>
    <row r="41" spans="1:22" s="6" customFormat="1">
      <c r="A41" s="99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3"/>
      <c r="S41" s="3"/>
      <c r="T41" s="3"/>
      <c r="U41" s="3"/>
      <c r="V41" s="3"/>
    </row>
    <row r="42" spans="1:22" s="24" customFormat="1" ht="22.15" customHeight="1">
      <c r="B42" s="9" t="s">
        <v>41</v>
      </c>
      <c r="C42" s="25"/>
      <c r="D42" s="46"/>
      <c r="E42" s="25"/>
      <c r="F42" s="98" t="s">
        <v>22</v>
      </c>
      <c r="G42" s="98"/>
      <c r="H42" s="39"/>
      <c r="I42" s="50" t="s">
        <v>42</v>
      </c>
      <c r="J42" s="10"/>
      <c r="K42" s="10"/>
      <c r="L42" s="10"/>
      <c r="M42" s="10"/>
      <c r="N42" s="10"/>
      <c r="O42" s="10"/>
      <c r="P42" s="10"/>
      <c r="Q42" s="10"/>
      <c r="R42" s="3"/>
      <c r="S42" s="3"/>
      <c r="T42" s="3"/>
      <c r="U42" s="3"/>
      <c r="V42" s="3"/>
    </row>
    <row r="43" spans="1:22" s="24" customFormat="1" ht="15.75">
      <c r="B43" s="9"/>
      <c r="C43" s="10"/>
      <c r="D43" s="10"/>
      <c r="E43" s="38"/>
      <c r="F43" s="10"/>
      <c r="G43" s="27"/>
      <c r="H43" s="26"/>
      <c r="I43" s="10"/>
      <c r="J43" s="10"/>
      <c r="K43" s="10"/>
      <c r="L43" s="10"/>
      <c r="M43" s="10"/>
      <c r="N43" s="10"/>
      <c r="O43" s="10"/>
      <c r="P43" s="10"/>
      <c r="Q43" s="10"/>
      <c r="R43" s="3"/>
      <c r="S43" s="3"/>
      <c r="T43" s="3"/>
      <c r="U43" s="3"/>
      <c r="V43" s="3"/>
    </row>
    <row r="44" spans="1:22" s="24" customFormat="1" ht="15.75">
      <c r="B44" s="9" t="s">
        <v>46</v>
      </c>
      <c r="C44" s="25"/>
      <c r="D44" s="36"/>
      <c r="E44" s="25"/>
      <c r="F44" s="36"/>
      <c r="G44" s="40"/>
      <c r="H44" s="40"/>
      <c r="I44" s="55" t="s">
        <v>47</v>
      </c>
      <c r="J44" s="10"/>
      <c r="K44" s="10"/>
      <c r="L44" s="10"/>
      <c r="M44" s="10"/>
      <c r="N44" s="10"/>
      <c r="O44" s="10"/>
      <c r="P44" s="10"/>
      <c r="Q44" s="10"/>
      <c r="R44" s="3"/>
      <c r="S44" s="3"/>
      <c r="T44" s="3"/>
      <c r="U44" s="3"/>
      <c r="V44" s="3"/>
    </row>
    <row r="45" spans="1:22">
      <c r="C45" s="51"/>
      <c r="D45" s="51"/>
      <c r="E45" s="51"/>
      <c r="F45" s="52"/>
      <c r="G45" s="51"/>
      <c r="H45" s="51"/>
      <c r="I45" s="51"/>
      <c r="J45" s="1"/>
      <c r="K45" s="1"/>
      <c r="L45" s="1"/>
      <c r="M45" s="1"/>
      <c r="N45" s="1"/>
      <c r="O45" s="1"/>
      <c r="P45" s="1"/>
      <c r="Q45" s="1"/>
    </row>
    <row r="46" spans="1:22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</sheetData>
  <mergeCells count="34">
    <mergeCell ref="F42:G42"/>
    <mergeCell ref="A41:Q41"/>
    <mergeCell ref="A39:F39"/>
    <mergeCell ref="A14:A16"/>
    <mergeCell ref="A38:F38"/>
    <mergeCell ref="A30:C30"/>
    <mergeCell ref="A36:Q36"/>
    <mergeCell ref="B37:C37"/>
    <mergeCell ref="A33:C33"/>
    <mergeCell ref="C12:H12"/>
    <mergeCell ref="B14:B16"/>
    <mergeCell ref="R14:V14"/>
    <mergeCell ref="R15:R16"/>
    <mergeCell ref="S15:V15"/>
    <mergeCell ref="C14:C16"/>
    <mergeCell ref="D15:D16"/>
    <mergeCell ref="H15:H16"/>
    <mergeCell ref="H14:Q14"/>
    <mergeCell ref="A11:B11"/>
    <mergeCell ref="C11:D11"/>
    <mergeCell ref="A32:C32"/>
    <mergeCell ref="A31:C31"/>
    <mergeCell ref="O2:Q2"/>
    <mergeCell ref="M3:Q3"/>
    <mergeCell ref="N4:Q4"/>
    <mergeCell ref="A7:U7"/>
    <mergeCell ref="A8:U8"/>
    <mergeCell ref="N5:Q5"/>
    <mergeCell ref="A9:P9"/>
    <mergeCell ref="A13:P13"/>
    <mergeCell ref="I15:Q15"/>
    <mergeCell ref="D14:G14"/>
    <mergeCell ref="E15:G15"/>
    <mergeCell ref="A12:B12"/>
  </mergeCells>
  <pageMargins left="0.78740157480314965" right="0.39370078740157483" top="1.1811023622047245" bottom="0.39370078740157483" header="0.31496062992125984" footer="0.31496062992125984"/>
  <pageSetup paperSize="9" scale="73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2023-08-14T07:45:57Z</dcterms:modified>
</cp:coreProperties>
</file>